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RA" sheetId="1" state="visible" r:id="rId1"/>
  </sheets>
  <definedNames>
    <definedName name="_xlnm.Print_Titles" localSheetId="0">'CRA'!$1:$11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€"/>
    <numFmt numFmtId="165" formatCode="0.##"/>
    <numFmt numFmtId="166" formatCode="DD/MM/YYYY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6B7280"/>
      <sz val="9"/>
    </font>
    <font>
      <name val="Calibri"/>
      <b val="1"/>
      <color rgb="006B7280"/>
      <sz val="10"/>
    </font>
    <font>
      <name val="Calibri"/>
      <b val="1"/>
      <color rgb="004F46E5"/>
      <sz val="11"/>
    </font>
    <font>
      <name val="Calibri"/>
      <b val="1"/>
      <color rgb="004F46E5"/>
      <sz val="12"/>
    </font>
    <font>
      <name val="Calibri"/>
      <b val="1"/>
      <color rgb="00FFFFFF"/>
      <sz val="11"/>
    </font>
    <font>
      <b val="1"/>
    </font>
    <font>
      <b val="1"/>
      <color rgb="004F46E5"/>
    </font>
  </fonts>
  <fills count="5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EEF2FF"/>
      </patternFill>
    </fill>
    <fill>
      <patternFill patternType="solid">
        <fgColor rgb="00E0E7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left" vertical="center"/>
    </xf>
    <xf numFmtId="0" fontId="0" fillId="3" borderId="1" pivotButton="0" quotePrefix="0" xfId="0"/>
    <xf numFmtId="0" fontId="4" fillId="0" borderId="0" applyAlignment="1" pivotButton="0" quotePrefix="0" xfId="0">
      <alignment horizontal="left" vertical="center"/>
    </xf>
    <xf numFmtId="164" fontId="0" fillId="3" borderId="1" pivotButton="0" quotePrefix="0" xfId="0"/>
    <xf numFmtId="165" fontId="5" fillId="4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7" fillId="0" borderId="0" pivotButton="0" quotePrefix="0" xfId="0"/>
    <xf numFmtId="165" fontId="8" fillId="4" borderId="1" applyAlignment="1" pivotButton="0" quotePrefix="0" xfId="0">
      <alignment horizontal="center" vertical="center"/>
    </xf>
    <xf numFmtId="0" fontId="8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3F4F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8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11" customWidth="1" min="1" max="1"/>
    <col width="13" customWidth="1" min="2" max="2"/>
    <col width="9" customWidth="1" min="3" max="3"/>
    <col width="11" customWidth="1" min="4" max="4"/>
    <col width="13" customWidth="1" min="5" max="5"/>
    <col width="15" customWidth="1" min="6" max="6"/>
    <col width="34" customWidth="1" min="7" max="7"/>
  </cols>
  <sheetData>
    <row r="1" ht="30" customHeight="1">
      <c r="A1" s="1" t="inlineStr">
        <is>
          <t>Compte rendu d'activité (CRA)</t>
        </is>
      </c>
    </row>
    <row r="2" ht="18" customHeight="1">
      <c r="A2" s="2" t="inlineStr">
        <is>
          <t>Modèle Billi — saisissez l'année et le mois : la grille du calendrier se remplit automatiquement.</t>
        </is>
      </c>
    </row>
    <row r="4">
      <c r="A4" s="3" t="inlineStr">
        <is>
          <t>Intervenant</t>
        </is>
      </c>
      <c r="B4" s="4" t="n"/>
      <c r="E4" s="3" t="inlineStr">
        <is>
          <t>Année</t>
        </is>
      </c>
      <c r="F4" s="4" t="n">
        <v>2026</v>
      </c>
    </row>
    <row r="5">
      <c r="A5" s="3" t="inlineStr">
        <is>
          <t>Mission / réf.</t>
        </is>
      </c>
      <c r="B5" s="4" t="n"/>
      <c r="E5" s="3" t="inlineStr">
        <is>
          <t>Mois (1-12)</t>
        </is>
      </c>
      <c r="F5" s="4" t="n">
        <v>7</v>
      </c>
    </row>
    <row r="6">
      <c r="A6" s="3" t="inlineStr">
        <is>
          <t>Client final</t>
        </is>
      </c>
      <c r="B6" s="4" t="n"/>
      <c r="E6" s="3" t="inlineStr">
        <is>
          <t>Mois concerné</t>
        </is>
      </c>
      <c r="F6" s="5">
        <f>CHOOSE($F$5,"janvier","février","mars","avril","mai","juin","juillet","août","septembre","octobre","novembre","décembre")&amp;" "&amp;$F$4</f>
        <v/>
      </c>
    </row>
    <row r="7">
      <c r="A7" s="3" t="inlineStr">
        <is>
          <t>TJM (€)</t>
        </is>
      </c>
      <c r="B7" s="6" t="n"/>
      <c r="E7" s="3" t="inlineStr">
        <is>
          <t>Type de contrat</t>
        </is>
      </c>
      <c r="F7" s="4" t="inlineStr">
        <is>
          <t>Régie</t>
        </is>
      </c>
    </row>
    <row r="9">
      <c r="A9" s="3" t="inlineStr">
        <is>
          <t>Total jours facturables</t>
        </is>
      </c>
      <c r="B9" s="7">
        <f>E43</f>
        <v/>
      </c>
    </row>
    <row r="11" ht="28" customHeight="1">
      <c r="A11" s="8" t="inlineStr">
        <is>
          <t>Jour</t>
        </is>
      </c>
      <c r="B11" s="8" t="inlineStr">
        <is>
          <t>Date</t>
        </is>
      </c>
      <c r="C11" s="8" t="inlineStr">
        <is>
          <t>Matin</t>
        </is>
      </c>
      <c r="D11" s="8" t="inlineStr">
        <is>
          <t>Après-midi</t>
        </is>
      </c>
      <c r="E11" s="8" t="inlineStr">
        <is>
          <t>Jours facturables</t>
        </is>
      </c>
      <c r="F11" s="8" t="inlineStr">
        <is>
          <t>Activité</t>
        </is>
      </c>
      <c r="G11" s="8" t="inlineStr">
        <is>
          <t>Commentaire</t>
        </is>
      </c>
    </row>
    <row r="12">
      <c r="A12" s="9">
        <f>IF(B12="","",CHOOSE(WEEKDAY(B12,2),"Lun","Mar","Mer","Jeu","Ven","Sam","Dim"))</f>
        <v/>
      </c>
      <c r="B12" s="10">
        <f>IF(1&lt;=DAY(EOMONTH(DATE($F$4,$F$5,1),0)),DATE($F$4,$F$5,1),"")</f>
        <v/>
      </c>
      <c r="C12" s="9" t="n"/>
      <c r="D12" s="9" t="n"/>
      <c r="E12" s="11" t="n"/>
      <c r="F12" s="12" t="n"/>
      <c r="G12" s="12" t="n"/>
    </row>
    <row r="13">
      <c r="A13" s="9">
        <f>IF(B13="","",CHOOSE(WEEKDAY(B13,2),"Lun","Mar","Mer","Jeu","Ven","Sam","Dim"))</f>
        <v/>
      </c>
      <c r="B13" s="10">
        <f>IF(2&lt;=DAY(EOMONTH(DATE($F$4,$F$5,1),0)),DATE($F$4,$F$5,2),"")</f>
        <v/>
      </c>
      <c r="C13" s="9" t="n"/>
      <c r="D13" s="9" t="n"/>
      <c r="E13" s="11" t="n"/>
      <c r="F13" s="12" t="n"/>
      <c r="G13" s="12" t="n"/>
    </row>
    <row r="14">
      <c r="A14" s="9">
        <f>IF(B14="","",CHOOSE(WEEKDAY(B14,2),"Lun","Mar","Mer","Jeu","Ven","Sam","Dim"))</f>
        <v/>
      </c>
      <c r="B14" s="10">
        <f>IF(3&lt;=DAY(EOMONTH(DATE($F$4,$F$5,1),0)),DATE($F$4,$F$5,3),"")</f>
        <v/>
      </c>
      <c r="C14" s="9" t="n"/>
      <c r="D14" s="9" t="n"/>
      <c r="E14" s="11" t="n"/>
      <c r="F14" s="12" t="n"/>
      <c r="G14" s="12" t="n"/>
    </row>
    <row r="15">
      <c r="A15" s="9">
        <f>IF(B15="","",CHOOSE(WEEKDAY(B15,2),"Lun","Mar","Mer","Jeu","Ven","Sam","Dim"))</f>
        <v/>
      </c>
      <c r="B15" s="10">
        <f>IF(4&lt;=DAY(EOMONTH(DATE($F$4,$F$5,1),0)),DATE($F$4,$F$5,4),"")</f>
        <v/>
      </c>
      <c r="C15" s="9" t="n"/>
      <c r="D15" s="9" t="n"/>
      <c r="E15" s="11" t="n"/>
      <c r="F15" s="12" t="n"/>
      <c r="G15" s="12" t="n"/>
    </row>
    <row r="16">
      <c r="A16" s="9">
        <f>IF(B16="","",CHOOSE(WEEKDAY(B16,2),"Lun","Mar","Mer","Jeu","Ven","Sam","Dim"))</f>
        <v/>
      </c>
      <c r="B16" s="10">
        <f>IF(5&lt;=DAY(EOMONTH(DATE($F$4,$F$5,1),0)),DATE($F$4,$F$5,5),"")</f>
        <v/>
      </c>
      <c r="C16" s="9" t="n"/>
      <c r="D16" s="9" t="n"/>
      <c r="E16" s="11" t="n"/>
      <c r="F16" s="12" t="n"/>
      <c r="G16" s="12" t="n"/>
    </row>
    <row r="17">
      <c r="A17" s="9">
        <f>IF(B17="","",CHOOSE(WEEKDAY(B17,2),"Lun","Mar","Mer","Jeu","Ven","Sam","Dim"))</f>
        <v/>
      </c>
      <c r="B17" s="10">
        <f>IF(6&lt;=DAY(EOMONTH(DATE($F$4,$F$5,1),0)),DATE($F$4,$F$5,6),"")</f>
        <v/>
      </c>
      <c r="C17" s="9" t="n"/>
      <c r="D17" s="9" t="n"/>
      <c r="E17" s="11" t="n"/>
      <c r="F17" s="12" t="n"/>
      <c r="G17" s="12" t="n"/>
    </row>
    <row r="18">
      <c r="A18" s="9">
        <f>IF(B18="","",CHOOSE(WEEKDAY(B18,2),"Lun","Mar","Mer","Jeu","Ven","Sam","Dim"))</f>
        <v/>
      </c>
      <c r="B18" s="10">
        <f>IF(7&lt;=DAY(EOMONTH(DATE($F$4,$F$5,1),0)),DATE($F$4,$F$5,7),"")</f>
        <v/>
      </c>
      <c r="C18" s="9" t="n"/>
      <c r="D18" s="9" t="n"/>
      <c r="E18" s="11" t="n"/>
      <c r="F18" s="12" t="n"/>
      <c r="G18" s="12" t="n"/>
    </row>
    <row r="19">
      <c r="A19" s="9">
        <f>IF(B19="","",CHOOSE(WEEKDAY(B19,2),"Lun","Mar","Mer","Jeu","Ven","Sam","Dim"))</f>
        <v/>
      </c>
      <c r="B19" s="10">
        <f>IF(8&lt;=DAY(EOMONTH(DATE($F$4,$F$5,1),0)),DATE($F$4,$F$5,8),"")</f>
        <v/>
      </c>
      <c r="C19" s="9" t="n"/>
      <c r="D19" s="9" t="n"/>
      <c r="E19" s="11" t="n"/>
      <c r="F19" s="12" t="n"/>
      <c r="G19" s="12" t="n"/>
    </row>
    <row r="20">
      <c r="A20" s="9">
        <f>IF(B20="","",CHOOSE(WEEKDAY(B20,2),"Lun","Mar","Mer","Jeu","Ven","Sam","Dim"))</f>
        <v/>
      </c>
      <c r="B20" s="10">
        <f>IF(9&lt;=DAY(EOMONTH(DATE($F$4,$F$5,1),0)),DATE($F$4,$F$5,9),"")</f>
        <v/>
      </c>
      <c r="C20" s="9" t="n"/>
      <c r="D20" s="9" t="n"/>
      <c r="E20" s="11" t="n"/>
      <c r="F20" s="12" t="n"/>
      <c r="G20" s="12" t="n"/>
    </row>
    <row r="21">
      <c r="A21" s="9">
        <f>IF(B21="","",CHOOSE(WEEKDAY(B21,2),"Lun","Mar","Mer","Jeu","Ven","Sam","Dim"))</f>
        <v/>
      </c>
      <c r="B21" s="10">
        <f>IF(10&lt;=DAY(EOMONTH(DATE($F$4,$F$5,1),0)),DATE($F$4,$F$5,10),"")</f>
        <v/>
      </c>
      <c r="C21" s="9" t="n"/>
      <c r="D21" s="9" t="n"/>
      <c r="E21" s="11" t="n"/>
      <c r="F21" s="12" t="n"/>
      <c r="G21" s="12" t="n"/>
    </row>
    <row r="22">
      <c r="A22" s="9">
        <f>IF(B22="","",CHOOSE(WEEKDAY(B22,2),"Lun","Mar","Mer","Jeu","Ven","Sam","Dim"))</f>
        <v/>
      </c>
      <c r="B22" s="10">
        <f>IF(11&lt;=DAY(EOMONTH(DATE($F$4,$F$5,1),0)),DATE($F$4,$F$5,11),"")</f>
        <v/>
      </c>
      <c r="C22" s="9" t="n"/>
      <c r="D22" s="9" t="n"/>
      <c r="E22" s="11" t="n"/>
      <c r="F22" s="12" t="n"/>
      <c r="G22" s="12" t="n"/>
    </row>
    <row r="23">
      <c r="A23" s="9">
        <f>IF(B23="","",CHOOSE(WEEKDAY(B23,2),"Lun","Mar","Mer","Jeu","Ven","Sam","Dim"))</f>
        <v/>
      </c>
      <c r="B23" s="10">
        <f>IF(12&lt;=DAY(EOMONTH(DATE($F$4,$F$5,1),0)),DATE($F$4,$F$5,12),"")</f>
        <v/>
      </c>
      <c r="C23" s="9" t="n"/>
      <c r="D23" s="9" t="n"/>
      <c r="E23" s="11" t="n"/>
      <c r="F23" s="12" t="n"/>
      <c r="G23" s="12" t="n"/>
    </row>
    <row r="24">
      <c r="A24" s="9">
        <f>IF(B24="","",CHOOSE(WEEKDAY(B24,2),"Lun","Mar","Mer","Jeu","Ven","Sam","Dim"))</f>
        <v/>
      </c>
      <c r="B24" s="10">
        <f>IF(13&lt;=DAY(EOMONTH(DATE($F$4,$F$5,1),0)),DATE($F$4,$F$5,13),"")</f>
        <v/>
      </c>
      <c r="C24" s="9" t="n"/>
      <c r="D24" s="9" t="n"/>
      <c r="E24" s="11" t="n"/>
      <c r="F24" s="12" t="n"/>
      <c r="G24" s="12" t="n"/>
    </row>
    <row r="25">
      <c r="A25" s="9">
        <f>IF(B25="","",CHOOSE(WEEKDAY(B25,2),"Lun","Mar","Mer","Jeu","Ven","Sam","Dim"))</f>
        <v/>
      </c>
      <c r="B25" s="10">
        <f>IF(14&lt;=DAY(EOMONTH(DATE($F$4,$F$5,1),0)),DATE($F$4,$F$5,14),"")</f>
        <v/>
      </c>
      <c r="C25" s="9" t="n"/>
      <c r="D25" s="9" t="n"/>
      <c r="E25" s="11" t="n"/>
      <c r="F25" s="12" t="n"/>
      <c r="G25" s="12" t="n"/>
    </row>
    <row r="26">
      <c r="A26" s="9">
        <f>IF(B26="","",CHOOSE(WEEKDAY(B26,2),"Lun","Mar","Mer","Jeu","Ven","Sam","Dim"))</f>
        <v/>
      </c>
      <c r="B26" s="10">
        <f>IF(15&lt;=DAY(EOMONTH(DATE($F$4,$F$5,1),0)),DATE($F$4,$F$5,15),"")</f>
        <v/>
      </c>
      <c r="C26" s="9" t="n"/>
      <c r="D26" s="9" t="n"/>
      <c r="E26" s="11" t="n"/>
      <c r="F26" s="12" t="n"/>
      <c r="G26" s="12" t="n"/>
    </row>
    <row r="27">
      <c r="A27" s="9">
        <f>IF(B27="","",CHOOSE(WEEKDAY(B27,2),"Lun","Mar","Mer","Jeu","Ven","Sam","Dim"))</f>
        <v/>
      </c>
      <c r="B27" s="10">
        <f>IF(16&lt;=DAY(EOMONTH(DATE($F$4,$F$5,1),0)),DATE($F$4,$F$5,16),"")</f>
        <v/>
      </c>
      <c r="C27" s="9" t="n"/>
      <c r="D27" s="9" t="n"/>
      <c r="E27" s="11" t="n"/>
      <c r="F27" s="12" t="n"/>
      <c r="G27" s="12" t="n"/>
    </row>
    <row r="28">
      <c r="A28" s="9">
        <f>IF(B28="","",CHOOSE(WEEKDAY(B28,2),"Lun","Mar","Mer","Jeu","Ven","Sam","Dim"))</f>
        <v/>
      </c>
      <c r="B28" s="10">
        <f>IF(17&lt;=DAY(EOMONTH(DATE($F$4,$F$5,1),0)),DATE($F$4,$F$5,17),"")</f>
        <v/>
      </c>
      <c r="C28" s="9" t="n"/>
      <c r="D28" s="9" t="n"/>
      <c r="E28" s="11" t="n"/>
      <c r="F28" s="12" t="n"/>
      <c r="G28" s="12" t="n"/>
    </row>
    <row r="29">
      <c r="A29" s="9">
        <f>IF(B29="","",CHOOSE(WEEKDAY(B29,2),"Lun","Mar","Mer","Jeu","Ven","Sam","Dim"))</f>
        <v/>
      </c>
      <c r="B29" s="10">
        <f>IF(18&lt;=DAY(EOMONTH(DATE($F$4,$F$5,1),0)),DATE($F$4,$F$5,18),"")</f>
        <v/>
      </c>
      <c r="C29" s="9" t="n"/>
      <c r="D29" s="9" t="n"/>
      <c r="E29" s="11" t="n"/>
      <c r="F29" s="12" t="n"/>
      <c r="G29" s="12" t="n"/>
    </row>
    <row r="30">
      <c r="A30" s="9">
        <f>IF(B30="","",CHOOSE(WEEKDAY(B30,2),"Lun","Mar","Mer","Jeu","Ven","Sam","Dim"))</f>
        <v/>
      </c>
      <c r="B30" s="10">
        <f>IF(19&lt;=DAY(EOMONTH(DATE($F$4,$F$5,1),0)),DATE($F$4,$F$5,19),"")</f>
        <v/>
      </c>
      <c r="C30" s="9" t="n"/>
      <c r="D30" s="9" t="n"/>
      <c r="E30" s="11" t="n"/>
      <c r="F30" s="12" t="n"/>
      <c r="G30" s="12" t="n"/>
    </row>
    <row r="31">
      <c r="A31" s="9">
        <f>IF(B31="","",CHOOSE(WEEKDAY(B31,2),"Lun","Mar","Mer","Jeu","Ven","Sam","Dim"))</f>
        <v/>
      </c>
      <c r="B31" s="10">
        <f>IF(20&lt;=DAY(EOMONTH(DATE($F$4,$F$5,1),0)),DATE($F$4,$F$5,20),"")</f>
        <v/>
      </c>
      <c r="C31" s="9" t="n"/>
      <c r="D31" s="9" t="n"/>
      <c r="E31" s="11" t="n"/>
      <c r="F31" s="12" t="n"/>
      <c r="G31" s="12" t="n"/>
    </row>
    <row r="32">
      <c r="A32" s="9">
        <f>IF(B32="","",CHOOSE(WEEKDAY(B32,2),"Lun","Mar","Mer","Jeu","Ven","Sam","Dim"))</f>
        <v/>
      </c>
      <c r="B32" s="10">
        <f>IF(21&lt;=DAY(EOMONTH(DATE($F$4,$F$5,1),0)),DATE($F$4,$F$5,21),"")</f>
        <v/>
      </c>
      <c r="C32" s="9" t="n"/>
      <c r="D32" s="9" t="n"/>
      <c r="E32" s="11" t="n"/>
      <c r="F32" s="12" t="n"/>
      <c r="G32" s="12" t="n"/>
    </row>
    <row r="33">
      <c r="A33" s="9">
        <f>IF(B33="","",CHOOSE(WEEKDAY(B33,2),"Lun","Mar","Mer","Jeu","Ven","Sam","Dim"))</f>
        <v/>
      </c>
      <c r="B33" s="10">
        <f>IF(22&lt;=DAY(EOMONTH(DATE($F$4,$F$5,1),0)),DATE($F$4,$F$5,22),"")</f>
        <v/>
      </c>
      <c r="C33" s="9" t="n"/>
      <c r="D33" s="9" t="n"/>
      <c r="E33" s="11" t="n"/>
      <c r="F33" s="12" t="n"/>
      <c r="G33" s="12" t="n"/>
    </row>
    <row r="34">
      <c r="A34" s="9">
        <f>IF(B34="","",CHOOSE(WEEKDAY(B34,2),"Lun","Mar","Mer","Jeu","Ven","Sam","Dim"))</f>
        <v/>
      </c>
      <c r="B34" s="10">
        <f>IF(23&lt;=DAY(EOMONTH(DATE($F$4,$F$5,1),0)),DATE($F$4,$F$5,23),"")</f>
        <v/>
      </c>
      <c r="C34" s="9" t="n"/>
      <c r="D34" s="9" t="n"/>
      <c r="E34" s="11" t="n"/>
      <c r="F34" s="12" t="n"/>
      <c r="G34" s="12" t="n"/>
    </row>
    <row r="35">
      <c r="A35" s="9">
        <f>IF(B35="","",CHOOSE(WEEKDAY(B35,2),"Lun","Mar","Mer","Jeu","Ven","Sam","Dim"))</f>
        <v/>
      </c>
      <c r="B35" s="10">
        <f>IF(24&lt;=DAY(EOMONTH(DATE($F$4,$F$5,1),0)),DATE($F$4,$F$5,24),"")</f>
        <v/>
      </c>
      <c r="C35" s="9" t="n"/>
      <c r="D35" s="9" t="n"/>
      <c r="E35" s="11" t="n"/>
      <c r="F35" s="12" t="n"/>
      <c r="G35" s="12" t="n"/>
    </row>
    <row r="36">
      <c r="A36" s="9">
        <f>IF(B36="","",CHOOSE(WEEKDAY(B36,2),"Lun","Mar","Mer","Jeu","Ven","Sam","Dim"))</f>
        <v/>
      </c>
      <c r="B36" s="10">
        <f>IF(25&lt;=DAY(EOMONTH(DATE($F$4,$F$5,1),0)),DATE($F$4,$F$5,25),"")</f>
        <v/>
      </c>
      <c r="C36" s="9" t="n"/>
      <c r="D36" s="9" t="n"/>
      <c r="E36" s="11" t="n"/>
      <c r="F36" s="12" t="n"/>
      <c r="G36" s="12" t="n"/>
    </row>
    <row r="37">
      <c r="A37" s="9">
        <f>IF(B37="","",CHOOSE(WEEKDAY(B37,2),"Lun","Mar","Mer","Jeu","Ven","Sam","Dim"))</f>
        <v/>
      </c>
      <c r="B37" s="10">
        <f>IF(26&lt;=DAY(EOMONTH(DATE($F$4,$F$5,1),0)),DATE($F$4,$F$5,26),"")</f>
        <v/>
      </c>
      <c r="C37" s="9" t="n"/>
      <c r="D37" s="9" t="n"/>
      <c r="E37" s="11" t="n"/>
      <c r="F37" s="12" t="n"/>
      <c r="G37" s="12" t="n"/>
    </row>
    <row r="38">
      <c r="A38" s="9">
        <f>IF(B38="","",CHOOSE(WEEKDAY(B38,2),"Lun","Mar","Mer","Jeu","Ven","Sam","Dim"))</f>
        <v/>
      </c>
      <c r="B38" s="10">
        <f>IF(27&lt;=DAY(EOMONTH(DATE($F$4,$F$5,1),0)),DATE($F$4,$F$5,27),"")</f>
        <v/>
      </c>
      <c r="C38" s="9" t="n"/>
      <c r="D38" s="9" t="n"/>
      <c r="E38" s="11" t="n"/>
      <c r="F38" s="12" t="n"/>
      <c r="G38" s="12" t="n"/>
    </row>
    <row r="39">
      <c r="A39" s="9">
        <f>IF(B39="","",CHOOSE(WEEKDAY(B39,2),"Lun","Mar","Mer","Jeu","Ven","Sam","Dim"))</f>
        <v/>
      </c>
      <c r="B39" s="10">
        <f>IF(28&lt;=DAY(EOMONTH(DATE($F$4,$F$5,1),0)),DATE($F$4,$F$5,28),"")</f>
        <v/>
      </c>
      <c r="C39" s="9" t="n"/>
      <c r="D39" s="9" t="n"/>
      <c r="E39" s="11" t="n"/>
      <c r="F39" s="12" t="n"/>
      <c r="G39" s="12" t="n"/>
    </row>
    <row r="40">
      <c r="A40" s="9">
        <f>IF(B40="","",CHOOSE(WEEKDAY(B40,2),"Lun","Mar","Mer","Jeu","Ven","Sam","Dim"))</f>
        <v/>
      </c>
      <c r="B40" s="10">
        <f>IF(29&lt;=DAY(EOMONTH(DATE($F$4,$F$5,1),0)),DATE($F$4,$F$5,29),"")</f>
        <v/>
      </c>
      <c r="C40" s="9" t="n"/>
      <c r="D40" s="9" t="n"/>
      <c r="E40" s="11" t="n"/>
      <c r="F40" s="12" t="n"/>
      <c r="G40" s="12" t="n"/>
    </row>
    <row r="41">
      <c r="A41" s="9">
        <f>IF(B41="","",CHOOSE(WEEKDAY(B41,2),"Lun","Mar","Mer","Jeu","Ven","Sam","Dim"))</f>
        <v/>
      </c>
      <c r="B41" s="10">
        <f>IF(30&lt;=DAY(EOMONTH(DATE($F$4,$F$5,1),0)),DATE($F$4,$F$5,30),"")</f>
        <v/>
      </c>
      <c r="C41" s="9" t="n"/>
      <c r="D41" s="9" t="n"/>
      <c r="E41" s="11" t="n"/>
      <c r="F41" s="12" t="n"/>
      <c r="G41" s="12" t="n"/>
    </row>
    <row r="42">
      <c r="A42" s="9">
        <f>IF(B42="","",CHOOSE(WEEKDAY(B42,2),"Lun","Mar","Mer","Jeu","Ven","Sam","Dim"))</f>
        <v/>
      </c>
      <c r="B42" s="10">
        <f>IF(31&lt;=DAY(EOMONTH(DATE($F$4,$F$5,1),0)),DATE($F$4,$F$5,31),"")</f>
        <v/>
      </c>
      <c r="C42" s="9" t="n"/>
      <c r="D42" s="9" t="n"/>
      <c r="E42" s="11" t="n"/>
      <c r="F42" s="12" t="n"/>
      <c r="G42" s="12" t="n"/>
    </row>
    <row r="43">
      <c r="A43" s="13" t="inlineStr">
        <is>
          <t>Total</t>
        </is>
      </c>
      <c r="E43" s="14">
        <f>SUM(E12:E42)</f>
        <v/>
      </c>
    </row>
    <row r="45">
      <c r="A45" s="15" t="inlineStr">
        <is>
          <t>Bon pour accord client</t>
        </is>
      </c>
    </row>
    <row r="46">
      <c r="A46" s="3" t="inlineStr">
        <is>
          <t>Nom</t>
        </is>
      </c>
      <c r="B46" s="4" t="n"/>
    </row>
    <row r="47">
      <c r="A47" s="3" t="inlineStr">
        <is>
          <t>Date</t>
        </is>
      </c>
      <c r="B47" s="4" t="n"/>
    </row>
    <row r="48" ht="40" customHeight="1">
      <c r="A48" s="3" t="inlineStr">
        <is>
          <t>Signature</t>
        </is>
      </c>
      <c r="B48" s="4" t="n"/>
    </row>
  </sheetData>
  <mergeCells count="9">
    <mergeCell ref="B6:C6"/>
    <mergeCell ref="B47:C47"/>
    <mergeCell ref="B48:C48"/>
    <mergeCell ref="A1:G1"/>
    <mergeCell ref="A45:C45"/>
    <mergeCell ref="B5:C5"/>
    <mergeCell ref="B46:C46"/>
    <mergeCell ref="A2:G2"/>
    <mergeCell ref="B4:C4"/>
  </mergeCells>
  <conditionalFormatting sqref="A12:G42">
    <cfRule type="expression" priority="1" dxfId="0">
      <formula>AND($B12&lt;&gt;"",WEEKDAY($B12,2)&gt;=6)</formula>
    </cfRule>
  </conditionalFormatting>
  <dataValidations count="3">
    <dataValidation sqref="F5" showDropDown="0" showInputMessage="0" showErrorMessage="1" allowBlank="0" errorTitle="Mois invalide" error="Saisissez un mois entre 1 et 12." type="whole" operator="between">
      <formula1>1</formula1>
      <formula2>12</formula2>
    </dataValidation>
    <dataValidation sqref="F7" showDropDown="0" showInputMessage="0" showErrorMessage="0" allowBlank="1" type="list">
      <formula1>"Régie,Forfait"</formula1>
    </dataValidation>
    <dataValidation sqref="F12:F42" showDropDown="0" showInputMessage="0" showErrorMessage="0" allowBlank="1" type="list">
      <formula1>"Mission,Congé,Absence,Formation,RTT,Férié"</formula1>
    </dataValidation>
  </dataValidations>
  <pageMargins left="0.75" right="0.75" top="1" bottom="1" header="0.5" footer="0.5"/>
  <pageSetup orientation="portrait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2026-07-16T09:33:24Z</dcterms:created>
  <dcterms:modified xsi:type="dcterms:W3CDTF">2026-07-16T09:33:24Z</dcterms:modified>
</cp:coreProperties>
</file>